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2ea481464bcff3e/Desktop/Personal/Silverleaf/"/>
    </mc:Choice>
  </mc:AlternateContent>
  <xr:revisionPtr revIDLastSave="2" documentId="8_{7036499D-DD2D-4A15-9B50-D7F026064870}" xr6:coauthVersionLast="47" xr6:coauthVersionMax="47" xr10:uidLastSave="{4A9928B9-DC2A-46DB-B5C8-3D1BFE8C861E}"/>
  <bookViews>
    <workbookView xWindow="-108" yWindow="-108" windowWidth="23256" windowHeight="12456" xr2:uid="{CA8A84A2-FC4D-4314-8933-614773FD4E28}"/>
  </bookViews>
  <sheets>
    <sheet name="2025 Proposed" sheetId="3" r:id="rId1"/>
    <sheet name="2024 Actual" sheetId="1" r:id="rId2"/>
  </sheets>
  <definedNames>
    <definedName name="_xlnm._FilterDatabase" localSheetId="1" hidden="1">'2024 Actual'!$A$3:$Q$27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3" l="1"/>
  <c r="F4" i="3"/>
  <c r="B27" i="3"/>
  <c r="F3" i="3" s="1"/>
  <c r="G3" i="3"/>
  <c r="Q27" i="1"/>
  <c r="P5" i="1"/>
  <c r="P6" i="1"/>
  <c r="P7" i="1"/>
  <c r="P8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4" i="1"/>
  <c r="O5" i="1"/>
  <c r="O6" i="1"/>
  <c r="O7" i="1"/>
  <c r="O8" i="1"/>
  <c r="O9" i="1"/>
  <c r="P9" i="1" s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4" i="1"/>
  <c r="K27" i="1"/>
  <c r="L27" i="1"/>
  <c r="M27" i="1"/>
  <c r="N27" i="1"/>
  <c r="D27" i="1"/>
  <c r="E27" i="1"/>
  <c r="F27" i="1"/>
  <c r="G27" i="1"/>
  <c r="H27" i="1"/>
  <c r="I27" i="1"/>
  <c r="J27" i="1"/>
  <c r="C27" i="1"/>
  <c r="B27" i="1"/>
  <c r="Q2" i="1"/>
  <c r="O2" i="1"/>
  <c r="P27" i="1" l="1"/>
  <c r="O27" i="1"/>
</calcChain>
</file>

<file path=xl/sharedStrings.xml><?xml version="1.0" encoding="utf-8"?>
<sst xmlns="http://schemas.openxmlformats.org/spreadsheetml/2006/main" count="91" uniqueCount="57">
  <si>
    <t>Operating Expense</t>
  </si>
  <si>
    <t>Budget</t>
  </si>
  <si>
    <t>Deposits</t>
  </si>
  <si>
    <t>Total</t>
  </si>
  <si>
    <t>Balance</t>
  </si>
  <si>
    <t>New Dep</t>
  </si>
  <si>
    <t>Total Avail</t>
  </si>
  <si>
    <t>Accounting &amp; Taxes</t>
  </si>
  <si>
    <t>Bank/Merchant Platform</t>
  </si>
  <si>
    <t>Garbage Collection</t>
  </si>
  <si>
    <t>General Maint/Supplies</t>
  </si>
  <si>
    <t>Integrity Management Fee</t>
  </si>
  <si>
    <t>Landscape Contract</t>
  </si>
  <si>
    <t>Legal &amp; Recording Fees</t>
  </si>
  <si>
    <t>Pool Area Cleaning Service</t>
  </si>
  <si>
    <t>Pool Contract</t>
  </si>
  <si>
    <t>Pool License/Permits</t>
  </si>
  <si>
    <t>Security Services</t>
  </si>
  <si>
    <t>Social Committee</t>
  </si>
  <si>
    <t>Utilities-Electric</t>
  </si>
  <si>
    <t>Utilities-Telephone</t>
  </si>
  <si>
    <t>Utilities-Water/Sewer</t>
  </si>
  <si>
    <t>Property Improvements</t>
  </si>
  <si>
    <t>Owner Dues Refund</t>
  </si>
  <si>
    <t>Pool Backwash Repair</t>
  </si>
  <si>
    <t>Pool Leak Repair</t>
  </si>
  <si>
    <t>Shower/Water Fountain</t>
  </si>
  <si>
    <t>Tree Removal</t>
  </si>
  <si>
    <t>Transfer to Reserve</t>
  </si>
  <si>
    <t>Beginning Balance 05/01/24</t>
  </si>
  <si>
    <t>Insurance Premiums</t>
  </si>
  <si>
    <t>Over/Under</t>
  </si>
  <si>
    <t>Lawyer Fees **NEW</t>
  </si>
  <si>
    <t>Expected Income From Dues</t>
  </si>
  <si>
    <t>Expected Income From Dues &amp; Assessment</t>
  </si>
  <si>
    <t>Total Budget</t>
  </si>
  <si>
    <t>Comment</t>
  </si>
  <si>
    <t>inc $100.00</t>
  </si>
  <si>
    <t>N/C</t>
  </si>
  <si>
    <t>inc $500.00</t>
  </si>
  <si>
    <t>dec $1000.00</t>
  </si>
  <si>
    <t>dec $1.00</t>
  </si>
  <si>
    <t>dec $500.00</t>
  </si>
  <si>
    <t>inc $600.00</t>
  </si>
  <si>
    <t>removed $3000.00</t>
  </si>
  <si>
    <t>removed $2000.00</t>
  </si>
  <si>
    <t>removed $2800.00</t>
  </si>
  <si>
    <t>removed $6336.07</t>
  </si>
  <si>
    <t>removed $1150.00</t>
  </si>
  <si>
    <t>unexpected 2024</t>
  </si>
  <si>
    <t>removed $11,200.00</t>
  </si>
  <si>
    <t>new $5000.00</t>
  </si>
  <si>
    <t>new $10,000.00</t>
  </si>
  <si>
    <t>***Including Proposed Transfer to Reserve***</t>
  </si>
  <si>
    <t>Ending 2025 Balance w/Dues after Budget Expenses</t>
  </si>
  <si>
    <t>Ending 2025 Balance w/Dues + Assm after Budget Expeses</t>
  </si>
  <si>
    <t>Beginning Balance Estimated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</si>
</sst>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1" fillId="0" borderId="1" xfId="0" applyNumberFormat="1" applyFont="1" applyBorder="1"/>
    <xf numFmtId="0" fontId="1" fillId="0" borderId="1" xfId="0" applyFont="1" applyBorder="1"/>
    <xf numFmtId="16" fontId="1" fillId="0" borderId="1" xfId="0" applyNumberFormat="1" applyFont="1" applyBorder="1"/>
    <xf numFmtId="0" fontId="0" fillId="0" borderId="1" xfId="0" applyBorder="1"/>
    <xf numFmtId="164" fontId="0" fillId="0" borderId="1" xfId="0" applyNumberFormat="1" applyBorder="1"/>
    <xf numFmtId="8" fontId="0" fillId="0" borderId="1" xfId="0" applyNumberFormat="1" applyBorder="1"/>
    <xf numFmtId="8" fontId="1" fillId="0" borderId="1" xfId="0" applyNumberFormat="1" applyFont="1" applyBorder="1"/>
    <xf numFmtId="8" fontId="1" fillId="2" borderId="1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1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A6A21-EDDB-4F6E-A565-E2C9FC4837A3}">
  <sheetPr>
    <pageSetUpPr fitToPage="1"/>
  </sheetPr>
  <dimension ref="A1:G27"/>
  <sheetViews>
    <sheetView tabSelected="1" zoomScale="90" zoomScaleNormal="90" workbookViewId="0"/>
  </sheetViews>
  <sheetFormatPr defaultRowHeight="14.4" x14ac:dyDescent="0.3"/>
  <cols>
    <col min="1" max="1" width="28.5546875" customWidth="1"/>
    <col min="2" max="2" width="12.33203125" customWidth="1"/>
    <col min="3" max="3" width="18.6640625" customWidth="1"/>
    <col min="4" max="4" width="28.88671875" customWidth="1"/>
    <col min="5" max="5" width="41.77734375" customWidth="1"/>
    <col min="6" max="6" width="26.44140625" customWidth="1"/>
    <col min="7" max="7" width="28.5546875" customWidth="1"/>
  </cols>
  <sheetData>
    <row r="1" spans="1:7" x14ac:dyDescent="0.3">
      <c r="A1" s="2" t="s">
        <v>56</v>
      </c>
      <c r="B1" s="3">
        <v>3500</v>
      </c>
      <c r="C1" s="3"/>
      <c r="D1" s="8"/>
      <c r="E1" s="8"/>
    </row>
    <row r="2" spans="1:7" s="15" customFormat="1" ht="43.2" x14ac:dyDescent="0.3">
      <c r="A2" s="12" t="s">
        <v>0</v>
      </c>
      <c r="B2" s="12" t="s">
        <v>1</v>
      </c>
      <c r="C2" s="12" t="s">
        <v>36</v>
      </c>
      <c r="D2" s="13" t="s">
        <v>33</v>
      </c>
      <c r="E2" s="14" t="s">
        <v>34</v>
      </c>
      <c r="F2" s="12" t="s">
        <v>54</v>
      </c>
      <c r="G2" s="12" t="s">
        <v>55</v>
      </c>
    </row>
    <row r="3" spans="1:7" x14ac:dyDescent="0.3">
      <c r="A3" s="7" t="s">
        <v>7</v>
      </c>
      <c r="B3" s="9">
        <v>400</v>
      </c>
      <c r="C3" s="9" t="s">
        <v>37</v>
      </c>
      <c r="D3" s="4">
        <v>59859</v>
      </c>
      <c r="E3" s="4">
        <v>73150</v>
      </c>
      <c r="F3" s="4">
        <f>(D3+B1)-B27</f>
        <v>6885</v>
      </c>
      <c r="G3" s="4">
        <f>(E3+B1)-B27</f>
        <v>20176</v>
      </c>
    </row>
    <row r="4" spans="1:7" x14ac:dyDescent="0.3">
      <c r="A4" s="7" t="s">
        <v>8</v>
      </c>
      <c r="B4" s="9">
        <v>100</v>
      </c>
      <c r="C4" s="9" t="s">
        <v>38</v>
      </c>
      <c r="D4" s="8"/>
      <c r="E4" s="16" t="s">
        <v>53</v>
      </c>
      <c r="F4" s="16">
        <f>F3+B26</f>
        <v>16885</v>
      </c>
      <c r="G4" s="16">
        <f>G3+B26</f>
        <v>30176</v>
      </c>
    </row>
    <row r="5" spans="1:7" x14ac:dyDescent="0.3">
      <c r="A5" s="7" t="s">
        <v>9</v>
      </c>
      <c r="B5" s="9">
        <v>250</v>
      </c>
      <c r="C5" s="9" t="s">
        <v>38</v>
      </c>
      <c r="D5" s="1"/>
      <c r="E5" s="1"/>
    </row>
    <row r="6" spans="1:7" x14ac:dyDescent="0.3">
      <c r="A6" s="7" t="s">
        <v>10</v>
      </c>
      <c r="B6" s="9">
        <v>2000</v>
      </c>
      <c r="C6" s="9" t="s">
        <v>38</v>
      </c>
      <c r="D6" s="1"/>
      <c r="E6" s="1"/>
    </row>
    <row r="7" spans="1:7" x14ac:dyDescent="0.3">
      <c r="A7" s="7" t="s">
        <v>30</v>
      </c>
      <c r="B7" s="9">
        <v>3500</v>
      </c>
      <c r="C7" s="9" t="s">
        <v>39</v>
      </c>
      <c r="D7" s="1"/>
      <c r="E7" s="1"/>
    </row>
    <row r="8" spans="1:7" x14ac:dyDescent="0.3">
      <c r="A8" s="7" t="s">
        <v>11</v>
      </c>
      <c r="B8" s="9">
        <v>9000</v>
      </c>
      <c r="C8" s="9" t="s">
        <v>38</v>
      </c>
      <c r="D8" s="1"/>
      <c r="E8" s="1"/>
    </row>
    <row r="9" spans="1:7" x14ac:dyDescent="0.3">
      <c r="A9" s="7" t="s">
        <v>12</v>
      </c>
      <c r="B9" s="9">
        <v>5400</v>
      </c>
      <c r="C9" s="9" t="s">
        <v>40</v>
      </c>
      <c r="D9" s="1"/>
      <c r="E9" s="1"/>
    </row>
    <row r="10" spans="1:7" x14ac:dyDescent="0.3">
      <c r="A10" s="7" t="s">
        <v>13</v>
      </c>
      <c r="B10" s="9">
        <v>0</v>
      </c>
      <c r="C10" s="9" t="s">
        <v>44</v>
      </c>
      <c r="D10" s="1"/>
      <c r="E10" s="1"/>
    </row>
    <row r="11" spans="1:7" x14ac:dyDescent="0.3">
      <c r="A11" s="7" t="s">
        <v>14</v>
      </c>
      <c r="B11" s="9">
        <v>0</v>
      </c>
      <c r="C11" s="9" t="s">
        <v>45</v>
      </c>
      <c r="D11" s="1"/>
      <c r="E11" s="1"/>
    </row>
    <row r="12" spans="1:7" x14ac:dyDescent="0.3">
      <c r="A12" s="7" t="s">
        <v>15</v>
      </c>
      <c r="B12" s="9">
        <v>7000</v>
      </c>
      <c r="C12" s="9" t="s">
        <v>38</v>
      </c>
      <c r="D12" s="1"/>
      <c r="E12" s="1"/>
    </row>
    <row r="13" spans="1:7" x14ac:dyDescent="0.3">
      <c r="A13" s="7" t="s">
        <v>16</v>
      </c>
      <c r="B13" s="9">
        <v>124</v>
      </c>
      <c r="C13" s="9" t="s">
        <v>41</v>
      </c>
      <c r="D13" s="1"/>
      <c r="E13" s="1"/>
    </row>
    <row r="14" spans="1:7" x14ac:dyDescent="0.3">
      <c r="A14" s="7" t="s">
        <v>17</v>
      </c>
      <c r="B14" s="9">
        <v>200</v>
      </c>
      <c r="C14" s="9" t="s">
        <v>38</v>
      </c>
      <c r="D14" s="1"/>
      <c r="E14" s="1"/>
    </row>
    <row r="15" spans="1:7" x14ac:dyDescent="0.3">
      <c r="A15" s="7" t="s">
        <v>18</v>
      </c>
      <c r="B15" s="9">
        <v>500</v>
      </c>
      <c r="C15" s="9" t="s">
        <v>42</v>
      </c>
      <c r="D15" s="1"/>
      <c r="E15" s="1"/>
    </row>
    <row r="16" spans="1:7" x14ac:dyDescent="0.3">
      <c r="A16" s="7" t="s">
        <v>19</v>
      </c>
      <c r="B16" s="9">
        <v>9000</v>
      </c>
      <c r="C16" s="9" t="s">
        <v>43</v>
      </c>
      <c r="D16" s="1"/>
      <c r="E16" s="1"/>
    </row>
    <row r="17" spans="1:5" x14ac:dyDescent="0.3">
      <c r="A17" s="7" t="s">
        <v>20</v>
      </c>
      <c r="B17" s="9">
        <v>2000</v>
      </c>
      <c r="C17" s="9" t="s">
        <v>38</v>
      </c>
      <c r="D17" s="1"/>
      <c r="E17" s="1"/>
    </row>
    <row r="18" spans="1:5" x14ac:dyDescent="0.3">
      <c r="A18" s="7" t="s">
        <v>21</v>
      </c>
      <c r="B18" s="9">
        <v>2000</v>
      </c>
      <c r="C18" s="9" t="s">
        <v>38</v>
      </c>
      <c r="D18" s="1"/>
      <c r="E18" s="1"/>
    </row>
    <row r="19" spans="1:5" x14ac:dyDescent="0.3">
      <c r="A19" s="7" t="s">
        <v>22</v>
      </c>
      <c r="B19" s="9">
        <v>0</v>
      </c>
      <c r="C19" s="9" t="s">
        <v>38</v>
      </c>
      <c r="D19" s="1"/>
      <c r="E19" s="1"/>
    </row>
    <row r="20" spans="1:5" x14ac:dyDescent="0.3">
      <c r="A20" s="7" t="s">
        <v>23</v>
      </c>
      <c r="B20" s="9">
        <v>0</v>
      </c>
      <c r="C20" s="9" t="s">
        <v>46</v>
      </c>
      <c r="D20" s="1"/>
      <c r="E20" s="1"/>
    </row>
    <row r="21" spans="1:5" x14ac:dyDescent="0.3">
      <c r="A21" s="7" t="s">
        <v>24</v>
      </c>
      <c r="B21" s="9">
        <v>0</v>
      </c>
      <c r="C21" s="9" t="s">
        <v>47</v>
      </c>
      <c r="D21" s="1"/>
      <c r="E21" s="1"/>
    </row>
    <row r="22" spans="1:5" x14ac:dyDescent="0.3">
      <c r="A22" s="7" t="s">
        <v>25</v>
      </c>
      <c r="B22" s="9">
        <v>0</v>
      </c>
      <c r="C22" s="9" t="s">
        <v>48</v>
      </c>
      <c r="D22" s="1"/>
      <c r="E22" s="1"/>
    </row>
    <row r="23" spans="1:5" x14ac:dyDescent="0.3">
      <c r="A23" s="7" t="s">
        <v>26</v>
      </c>
      <c r="B23" s="9">
        <v>0</v>
      </c>
      <c r="C23" s="9" t="s">
        <v>49</v>
      </c>
      <c r="D23" s="1"/>
      <c r="E23" s="1"/>
    </row>
    <row r="24" spans="1:5" x14ac:dyDescent="0.3">
      <c r="A24" s="7" t="s">
        <v>27</v>
      </c>
      <c r="B24" s="9">
        <v>0</v>
      </c>
      <c r="C24" s="9" t="s">
        <v>50</v>
      </c>
      <c r="D24" s="1"/>
      <c r="E24" s="1"/>
    </row>
    <row r="25" spans="1:5" x14ac:dyDescent="0.3">
      <c r="A25" s="7" t="s">
        <v>32</v>
      </c>
      <c r="B25" s="9">
        <v>5000</v>
      </c>
      <c r="C25" s="9" t="s">
        <v>51</v>
      </c>
      <c r="D25" s="1"/>
      <c r="E25" s="1"/>
    </row>
    <row r="26" spans="1:5" x14ac:dyDescent="0.3">
      <c r="A26" s="7" t="s">
        <v>28</v>
      </c>
      <c r="B26" s="9">
        <v>10000</v>
      </c>
      <c r="C26" s="9" t="s">
        <v>52</v>
      </c>
      <c r="D26" s="1"/>
      <c r="E26" s="1"/>
    </row>
    <row r="27" spans="1:5" x14ac:dyDescent="0.3">
      <c r="A27" s="5" t="s">
        <v>35</v>
      </c>
      <c r="B27" s="10">
        <f>SUM(B3:B26)</f>
        <v>56474</v>
      </c>
      <c r="C27" s="10"/>
      <c r="D27" s="1"/>
      <c r="E27" s="1"/>
    </row>
  </sheetData>
  <pageMargins left="0.25" right="0.25" top="0.75" bottom="0.75" header="0.3" footer="0.3"/>
  <pageSetup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46A1E-3488-49CF-AA1A-C22F50D4389F}">
  <sheetPr>
    <pageSetUpPr fitToPage="1"/>
  </sheetPr>
  <dimension ref="A1:Q27"/>
  <sheetViews>
    <sheetView zoomScale="90" zoomScaleNormal="90" workbookViewId="0">
      <selection activeCell="K27" sqref="K27"/>
    </sheetView>
  </sheetViews>
  <sheetFormatPr defaultRowHeight="14.4" x14ac:dyDescent="0.3"/>
  <cols>
    <col min="1" max="1" width="25.21875" customWidth="1"/>
    <col min="2" max="2" width="12.33203125" customWidth="1"/>
    <col min="3" max="5" width="12.109375" customWidth="1"/>
    <col min="6" max="6" width="14.33203125" customWidth="1"/>
    <col min="7" max="9" width="12.109375" customWidth="1"/>
    <col min="10" max="10" width="14.6640625" customWidth="1"/>
    <col min="11" max="14" width="12.109375" customWidth="1"/>
    <col min="15" max="15" width="14.21875" customWidth="1"/>
    <col min="16" max="17" width="12.109375" customWidth="1"/>
  </cols>
  <sheetData>
    <row r="1" spans="1:17" x14ac:dyDescent="0.3">
      <c r="A1" s="2" t="s">
        <v>29</v>
      </c>
      <c r="B1" s="3">
        <v>14507.48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 t="s">
        <v>5</v>
      </c>
      <c r="P1" s="2"/>
      <c r="Q1" s="2" t="s">
        <v>6</v>
      </c>
    </row>
    <row r="2" spans="1:17" s="1" customFormat="1" x14ac:dyDescent="0.3">
      <c r="A2" s="4" t="s">
        <v>2</v>
      </c>
      <c r="B2" s="4"/>
      <c r="C2" s="4">
        <v>27450</v>
      </c>
      <c r="D2" s="4">
        <v>6760</v>
      </c>
      <c r="E2" s="4">
        <v>1723</v>
      </c>
      <c r="F2" s="4">
        <v>450</v>
      </c>
      <c r="G2" s="4">
        <v>480</v>
      </c>
      <c r="H2" s="4">
        <v>7.5</v>
      </c>
      <c r="I2" s="4">
        <v>1320</v>
      </c>
      <c r="J2" s="4">
        <v>9880</v>
      </c>
      <c r="K2" s="4">
        <v>240</v>
      </c>
      <c r="L2" s="4"/>
      <c r="M2" s="4"/>
      <c r="N2" s="4"/>
      <c r="O2" s="4">
        <f>SUM(C2:N2)</f>
        <v>48310.5</v>
      </c>
      <c r="P2" s="4"/>
      <c r="Q2" s="4">
        <f>O2+B1</f>
        <v>62817.979999999996</v>
      </c>
    </row>
    <row r="3" spans="1:17" x14ac:dyDescent="0.3">
      <c r="A3" s="5" t="s">
        <v>0</v>
      </c>
      <c r="B3" s="5" t="s">
        <v>1</v>
      </c>
      <c r="C3" s="6">
        <v>45801</v>
      </c>
      <c r="D3" s="6">
        <v>45832</v>
      </c>
      <c r="E3" s="6">
        <v>45862</v>
      </c>
      <c r="F3" s="6">
        <v>45893</v>
      </c>
      <c r="G3" s="6">
        <v>45924</v>
      </c>
      <c r="H3" s="6">
        <v>45954</v>
      </c>
      <c r="I3" s="6">
        <v>45985</v>
      </c>
      <c r="J3" s="6">
        <v>46015</v>
      </c>
      <c r="K3" s="6">
        <v>45682</v>
      </c>
      <c r="L3" s="6">
        <v>45713</v>
      </c>
      <c r="M3" s="6">
        <v>45741</v>
      </c>
      <c r="N3" s="6">
        <v>45772</v>
      </c>
      <c r="O3" s="5" t="s">
        <v>3</v>
      </c>
      <c r="P3" s="5" t="s">
        <v>31</v>
      </c>
      <c r="Q3" s="5" t="s">
        <v>4</v>
      </c>
    </row>
    <row r="4" spans="1:17" x14ac:dyDescent="0.3">
      <c r="A4" s="7" t="s">
        <v>7</v>
      </c>
      <c r="B4" s="9">
        <v>300</v>
      </c>
      <c r="C4" s="9">
        <v>-400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-775</v>
      </c>
      <c r="L4" s="9"/>
      <c r="M4" s="9"/>
      <c r="N4" s="9"/>
      <c r="O4" s="9">
        <f>SUM(C4:N4)</f>
        <v>-1175</v>
      </c>
      <c r="P4" s="9">
        <f>B4+O4</f>
        <v>-875</v>
      </c>
      <c r="Q4" s="8"/>
    </row>
    <row r="5" spans="1:17" x14ac:dyDescent="0.3">
      <c r="A5" s="7" t="s">
        <v>8</v>
      </c>
      <c r="B5" s="9">
        <v>100</v>
      </c>
      <c r="C5" s="9">
        <v>0</v>
      </c>
      <c r="D5" s="9">
        <v>-38</v>
      </c>
      <c r="E5" s="9">
        <v>0</v>
      </c>
      <c r="F5" s="9">
        <v>-7.5</v>
      </c>
      <c r="G5" s="9">
        <v>0</v>
      </c>
      <c r="H5" s="9">
        <v>0</v>
      </c>
      <c r="I5" s="9">
        <v>0</v>
      </c>
      <c r="J5" s="9">
        <v>0</v>
      </c>
      <c r="K5" s="9">
        <v>-3</v>
      </c>
      <c r="L5" s="9"/>
      <c r="M5" s="9"/>
      <c r="N5" s="9"/>
      <c r="O5" s="9">
        <f t="shared" ref="O5:O26" si="0">SUM(C5:N5)</f>
        <v>-48.5</v>
      </c>
      <c r="P5" s="9">
        <f t="shared" ref="P5:P26" si="1">B5+O5</f>
        <v>51.5</v>
      </c>
      <c r="Q5" s="8"/>
    </row>
    <row r="6" spans="1:17" x14ac:dyDescent="0.3">
      <c r="A6" s="7" t="s">
        <v>9</v>
      </c>
      <c r="B6" s="9">
        <v>250</v>
      </c>
      <c r="C6" s="9">
        <v>0</v>
      </c>
      <c r="D6" s="9">
        <v>0</v>
      </c>
      <c r="E6" s="9">
        <v>-63.07</v>
      </c>
      <c r="F6" s="9">
        <v>0</v>
      </c>
      <c r="G6" s="9">
        <v>0</v>
      </c>
      <c r="H6" s="9">
        <v>-67.959999999999994</v>
      </c>
      <c r="I6" s="9">
        <v>0</v>
      </c>
      <c r="J6" s="9">
        <v>0</v>
      </c>
      <c r="K6" s="9">
        <v>0</v>
      </c>
      <c r="L6" s="9"/>
      <c r="M6" s="9"/>
      <c r="N6" s="9"/>
      <c r="O6" s="9">
        <f t="shared" si="0"/>
        <v>-131.03</v>
      </c>
      <c r="P6" s="9">
        <f t="shared" si="1"/>
        <v>118.97</v>
      </c>
      <c r="Q6" s="8"/>
    </row>
    <row r="7" spans="1:17" x14ac:dyDescent="0.3">
      <c r="A7" s="7" t="s">
        <v>10</v>
      </c>
      <c r="B7" s="9">
        <v>2000</v>
      </c>
      <c r="C7" s="9">
        <v>0</v>
      </c>
      <c r="D7" s="9">
        <v>0</v>
      </c>
      <c r="E7" s="9">
        <v>-240.9</v>
      </c>
      <c r="F7" s="9">
        <v>-82.69</v>
      </c>
      <c r="G7" s="9">
        <v>0</v>
      </c>
      <c r="H7" s="9">
        <v>0</v>
      </c>
      <c r="I7" s="9">
        <v>0</v>
      </c>
      <c r="J7" s="9">
        <v>0</v>
      </c>
      <c r="K7" s="9">
        <v>-240</v>
      </c>
      <c r="L7" s="9"/>
      <c r="M7" s="9"/>
      <c r="N7" s="9"/>
      <c r="O7" s="9">
        <f t="shared" si="0"/>
        <v>-563.59</v>
      </c>
      <c r="P7" s="9">
        <f t="shared" si="1"/>
        <v>1436.4099999999999</v>
      </c>
      <c r="Q7" s="8"/>
    </row>
    <row r="8" spans="1:17" x14ac:dyDescent="0.3">
      <c r="A8" s="7" t="s">
        <v>30</v>
      </c>
      <c r="B8" s="9">
        <v>3000</v>
      </c>
      <c r="C8" s="9">
        <v>0</v>
      </c>
      <c r="D8" s="9">
        <v>0</v>
      </c>
      <c r="E8" s="9">
        <v>-727.23</v>
      </c>
      <c r="F8" s="9">
        <v>0</v>
      </c>
      <c r="G8" s="9">
        <v>0</v>
      </c>
      <c r="H8" s="9">
        <v>-787.5</v>
      </c>
      <c r="I8" s="9">
        <v>0</v>
      </c>
      <c r="J8" s="9">
        <v>0</v>
      </c>
      <c r="K8" s="9">
        <v>-787.5</v>
      </c>
      <c r="L8" s="9"/>
      <c r="M8" s="9"/>
      <c r="N8" s="9"/>
      <c r="O8" s="9">
        <f t="shared" si="0"/>
        <v>-2302.23</v>
      </c>
      <c r="P8" s="9">
        <f t="shared" si="1"/>
        <v>697.77</v>
      </c>
      <c r="Q8" s="8"/>
    </row>
    <row r="9" spans="1:17" x14ac:dyDescent="0.3">
      <c r="A9" s="7" t="s">
        <v>11</v>
      </c>
      <c r="B9" s="9">
        <v>9000</v>
      </c>
      <c r="C9" s="9">
        <v>-750</v>
      </c>
      <c r="D9" s="9">
        <v>-750</v>
      </c>
      <c r="E9" s="9">
        <v>-750</v>
      </c>
      <c r="F9" s="9">
        <v>-750</v>
      </c>
      <c r="G9" s="9">
        <v>-750</v>
      </c>
      <c r="H9" s="9">
        <v>-750</v>
      </c>
      <c r="I9" s="9">
        <v>-750</v>
      </c>
      <c r="J9" s="9">
        <v>-750</v>
      </c>
      <c r="K9" s="9">
        <v>-750</v>
      </c>
      <c r="L9" s="9">
        <v>-750</v>
      </c>
      <c r="M9" s="9">
        <v>-750</v>
      </c>
      <c r="N9" s="9">
        <v>-750</v>
      </c>
      <c r="O9" s="9">
        <f t="shared" si="0"/>
        <v>-9000</v>
      </c>
      <c r="P9" s="9">
        <f t="shared" si="1"/>
        <v>0</v>
      </c>
      <c r="Q9" s="8"/>
    </row>
    <row r="10" spans="1:17" x14ac:dyDescent="0.3">
      <c r="A10" s="7" t="s">
        <v>12</v>
      </c>
      <c r="B10" s="9">
        <v>6400</v>
      </c>
      <c r="C10" s="9">
        <v>-1000</v>
      </c>
      <c r="D10" s="9">
        <v>-400</v>
      </c>
      <c r="E10" s="9">
        <v>-700</v>
      </c>
      <c r="F10" s="9">
        <v>-400</v>
      </c>
      <c r="G10" s="9">
        <v>-400</v>
      </c>
      <c r="H10" s="9">
        <v>0</v>
      </c>
      <c r="I10" s="9">
        <v>-1400</v>
      </c>
      <c r="J10" s="9">
        <v>0</v>
      </c>
      <c r="K10" s="9">
        <v>-200</v>
      </c>
      <c r="L10" s="9"/>
      <c r="M10" s="9"/>
      <c r="N10" s="9"/>
      <c r="O10" s="9">
        <f t="shared" si="0"/>
        <v>-4500</v>
      </c>
      <c r="P10" s="9">
        <f t="shared" si="1"/>
        <v>1900</v>
      </c>
      <c r="Q10" s="8"/>
    </row>
    <row r="11" spans="1:17" x14ac:dyDescent="0.3">
      <c r="A11" s="7" t="s">
        <v>13</v>
      </c>
      <c r="B11" s="9">
        <v>3000</v>
      </c>
      <c r="C11" s="9">
        <v>0</v>
      </c>
      <c r="D11" s="9">
        <v>-85</v>
      </c>
      <c r="E11" s="9">
        <v>0</v>
      </c>
      <c r="F11" s="9">
        <v>-10</v>
      </c>
      <c r="G11" s="9">
        <v>0</v>
      </c>
      <c r="H11" s="9">
        <v>0</v>
      </c>
      <c r="I11" s="9">
        <v>0</v>
      </c>
      <c r="J11" s="9">
        <v>0</v>
      </c>
      <c r="K11" s="9">
        <v>-175</v>
      </c>
      <c r="L11" s="9"/>
      <c r="M11" s="9"/>
      <c r="N11" s="9"/>
      <c r="O11" s="9">
        <f t="shared" si="0"/>
        <v>-270</v>
      </c>
      <c r="P11" s="9">
        <f t="shared" si="1"/>
        <v>2730</v>
      </c>
      <c r="Q11" s="8"/>
    </row>
    <row r="12" spans="1:17" x14ac:dyDescent="0.3">
      <c r="A12" s="7" t="s">
        <v>14</v>
      </c>
      <c r="B12" s="9">
        <v>2000</v>
      </c>
      <c r="C12" s="9">
        <v>0</v>
      </c>
      <c r="D12" s="9">
        <v>-560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/>
      <c r="M12" s="9"/>
      <c r="N12" s="9"/>
      <c r="O12" s="9">
        <f t="shared" si="0"/>
        <v>-560</v>
      </c>
      <c r="P12" s="9">
        <f t="shared" si="1"/>
        <v>1440</v>
      </c>
      <c r="Q12" s="8"/>
    </row>
    <row r="13" spans="1:17" x14ac:dyDescent="0.3">
      <c r="A13" s="7" t="s">
        <v>15</v>
      </c>
      <c r="B13" s="9">
        <v>7000</v>
      </c>
      <c r="C13" s="9">
        <v>0</v>
      </c>
      <c r="D13" s="9">
        <v>-1350</v>
      </c>
      <c r="E13" s="9">
        <v>-2975</v>
      </c>
      <c r="F13" s="9">
        <v>-1250</v>
      </c>
      <c r="G13" s="9">
        <v>-937.5</v>
      </c>
      <c r="H13" s="9">
        <v>0</v>
      </c>
      <c r="I13" s="9">
        <v>-400</v>
      </c>
      <c r="J13" s="9">
        <v>0</v>
      </c>
      <c r="K13" s="9">
        <v>0</v>
      </c>
      <c r="L13" s="9"/>
      <c r="M13" s="9"/>
      <c r="N13" s="9"/>
      <c r="O13" s="9">
        <f t="shared" si="0"/>
        <v>-6912.5</v>
      </c>
      <c r="P13" s="9">
        <f t="shared" si="1"/>
        <v>87.5</v>
      </c>
      <c r="Q13" s="8"/>
    </row>
    <row r="14" spans="1:17" x14ac:dyDescent="0.3">
      <c r="A14" s="7" t="s">
        <v>16</v>
      </c>
      <c r="B14" s="9">
        <v>125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125</v>
      </c>
      <c r="L14" s="9"/>
      <c r="M14" s="9"/>
      <c r="N14" s="9"/>
      <c r="O14" s="9">
        <f t="shared" si="0"/>
        <v>125</v>
      </c>
      <c r="P14" s="9">
        <f t="shared" si="1"/>
        <v>250</v>
      </c>
      <c r="Q14" s="8"/>
    </row>
    <row r="15" spans="1:17" x14ac:dyDescent="0.3">
      <c r="A15" s="7" t="s">
        <v>17</v>
      </c>
      <c r="B15" s="9">
        <v>200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-350</v>
      </c>
      <c r="J15" s="9">
        <v>0</v>
      </c>
      <c r="K15" s="9">
        <v>0</v>
      </c>
      <c r="L15" s="9"/>
      <c r="M15" s="9"/>
      <c r="N15" s="9"/>
      <c r="O15" s="9">
        <f t="shared" si="0"/>
        <v>-350</v>
      </c>
      <c r="P15" s="9">
        <f t="shared" si="1"/>
        <v>-150</v>
      </c>
      <c r="Q15" s="8"/>
    </row>
    <row r="16" spans="1:17" x14ac:dyDescent="0.3">
      <c r="A16" s="7" t="s">
        <v>18</v>
      </c>
      <c r="B16" s="9">
        <v>1000</v>
      </c>
      <c r="C16" s="9">
        <v>0</v>
      </c>
      <c r="D16" s="9">
        <v>-177.31</v>
      </c>
      <c r="E16" s="9">
        <v>0</v>
      </c>
      <c r="F16" s="9">
        <v>0</v>
      </c>
      <c r="G16" s="9">
        <v>-300</v>
      </c>
      <c r="H16" s="9">
        <v>0</v>
      </c>
      <c r="I16" s="9">
        <v>0</v>
      </c>
      <c r="J16" s="9">
        <v>0</v>
      </c>
      <c r="K16" s="9">
        <v>0</v>
      </c>
      <c r="L16" s="9"/>
      <c r="M16" s="9"/>
      <c r="N16" s="9"/>
      <c r="O16" s="9">
        <f t="shared" si="0"/>
        <v>-477.31</v>
      </c>
      <c r="P16" s="9">
        <f t="shared" si="1"/>
        <v>522.69000000000005</v>
      </c>
      <c r="Q16" s="8"/>
    </row>
    <row r="17" spans="1:17" x14ac:dyDescent="0.3">
      <c r="A17" s="7" t="s">
        <v>19</v>
      </c>
      <c r="B17" s="9">
        <v>8400</v>
      </c>
      <c r="C17" s="9">
        <v>-681.58</v>
      </c>
      <c r="D17" s="9">
        <v>-1398.33</v>
      </c>
      <c r="E17" s="9">
        <v>-1017.02</v>
      </c>
      <c r="F17" s="9">
        <v>-520.51</v>
      </c>
      <c r="G17" s="9">
        <v>-1105.48</v>
      </c>
      <c r="H17" s="9">
        <v>-1175.78</v>
      </c>
      <c r="I17" s="9">
        <v>-1446.17</v>
      </c>
      <c r="J17" s="9">
        <v>-118.41</v>
      </c>
      <c r="K17" s="9">
        <v>-1359.13</v>
      </c>
      <c r="L17" s="9"/>
      <c r="M17" s="9"/>
      <c r="N17" s="9"/>
      <c r="O17" s="9">
        <f t="shared" si="0"/>
        <v>-8822.41</v>
      </c>
      <c r="P17" s="9">
        <f t="shared" si="1"/>
        <v>-422.40999999999985</v>
      </c>
      <c r="Q17" s="8"/>
    </row>
    <row r="18" spans="1:17" x14ac:dyDescent="0.3">
      <c r="A18" s="7" t="s">
        <v>20</v>
      </c>
      <c r="B18" s="9">
        <v>2000</v>
      </c>
      <c r="C18" s="9">
        <v>0</v>
      </c>
      <c r="D18" s="9">
        <v>0</v>
      </c>
      <c r="E18" s="9">
        <v>-485</v>
      </c>
      <c r="F18" s="9">
        <v>-147</v>
      </c>
      <c r="G18" s="9">
        <v>0</v>
      </c>
      <c r="H18" s="9">
        <v>-294</v>
      </c>
      <c r="I18" s="9">
        <v>0</v>
      </c>
      <c r="J18" s="9">
        <v>-147</v>
      </c>
      <c r="K18" s="9">
        <v>0</v>
      </c>
      <c r="L18" s="9"/>
      <c r="M18" s="9"/>
      <c r="N18" s="9"/>
      <c r="O18" s="9">
        <f t="shared" si="0"/>
        <v>-1073</v>
      </c>
      <c r="P18" s="9">
        <f t="shared" si="1"/>
        <v>927</v>
      </c>
      <c r="Q18" s="8"/>
    </row>
    <row r="19" spans="1:17" x14ac:dyDescent="0.3">
      <c r="A19" s="7" t="s">
        <v>21</v>
      </c>
      <c r="B19" s="9">
        <v>2000</v>
      </c>
      <c r="C19" s="9">
        <v>-1214</v>
      </c>
      <c r="D19" s="9">
        <v>-59.14</v>
      </c>
      <c r="E19" s="9">
        <v>0</v>
      </c>
      <c r="F19" s="9">
        <v>-1289.96</v>
      </c>
      <c r="G19" s="9">
        <v>0</v>
      </c>
      <c r="H19" s="9">
        <v>-353.84</v>
      </c>
      <c r="I19" s="9">
        <v>0</v>
      </c>
      <c r="J19" s="9">
        <v>-51.26</v>
      </c>
      <c r="K19" s="9">
        <v>0</v>
      </c>
      <c r="L19" s="9"/>
      <c r="M19" s="9"/>
      <c r="N19" s="9"/>
      <c r="O19" s="9">
        <f t="shared" si="0"/>
        <v>-2968.2000000000007</v>
      </c>
      <c r="P19" s="9">
        <f t="shared" si="1"/>
        <v>-968.20000000000073</v>
      </c>
      <c r="Q19" s="8"/>
    </row>
    <row r="20" spans="1:17" x14ac:dyDescent="0.3">
      <c r="A20" s="7" t="s">
        <v>22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/>
      <c r="M20" s="9"/>
      <c r="N20" s="9"/>
      <c r="O20" s="9">
        <f t="shared" si="0"/>
        <v>0</v>
      </c>
      <c r="P20" s="9">
        <f t="shared" si="1"/>
        <v>0</v>
      </c>
      <c r="Q20" s="8"/>
    </row>
    <row r="21" spans="1:17" x14ac:dyDescent="0.3">
      <c r="A21" s="7" t="s">
        <v>23</v>
      </c>
      <c r="B21" s="9">
        <v>2800</v>
      </c>
      <c r="C21" s="9">
        <v>0</v>
      </c>
      <c r="D21" s="9">
        <v>0</v>
      </c>
      <c r="E21" s="9">
        <v>0</v>
      </c>
      <c r="F21" s="9">
        <v>-400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/>
      <c r="M21" s="9"/>
      <c r="N21" s="9"/>
      <c r="O21" s="9">
        <f t="shared" si="0"/>
        <v>-400</v>
      </c>
      <c r="P21" s="9">
        <f t="shared" si="1"/>
        <v>2400</v>
      </c>
      <c r="Q21" s="8"/>
    </row>
    <row r="22" spans="1:17" x14ac:dyDescent="0.3">
      <c r="A22" s="7" t="s">
        <v>24</v>
      </c>
      <c r="B22" s="9">
        <v>6336.07</v>
      </c>
      <c r="C22" s="9">
        <v>0</v>
      </c>
      <c r="D22" s="9">
        <v>0</v>
      </c>
      <c r="E22" s="9">
        <v>0</v>
      </c>
      <c r="F22" s="9">
        <v>-6336.07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/>
      <c r="M22" s="9"/>
      <c r="N22" s="9"/>
      <c r="O22" s="9">
        <f t="shared" si="0"/>
        <v>-6336.07</v>
      </c>
      <c r="P22" s="9">
        <f t="shared" si="1"/>
        <v>0</v>
      </c>
      <c r="Q22" s="8"/>
    </row>
    <row r="23" spans="1:17" x14ac:dyDescent="0.3">
      <c r="A23" s="7" t="s">
        <v>25</v>
      </c>
      <c r="B23" s="9">
        <v>1150</v>
      </c>
      <c r="C23" s="9">
        <v>0</v>
      </c>
      <c r="D23" s="9">
        <v>0</v>
      </c>
      <c r="E23" s="9">
        <v>0</v>
      </c>
      <c r="F23" s="9">
        <v>-975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/>
      <c r="M23" s="9"/>
      <c r="N23" s="9"/>
      <c r="O23" s="9">
        <f t="shared" si="0"/>
        <v>-975</v>
      </c>
      <c r="P23" s="9">
        <f t="shared" si="1"/>
        <v>175</v>
      </c>
      <c r="Q23" s="8"/>
    </row>
    <row r="24" spans="1:17" x14ac:dyDescent="0.3">
      <c r="A24" s="7" t="s">
        <v>26</v>
      </c>
      <c r="B24" s="9">
        <v>0</v>
      </c>
      <c r="C24" s="9">
        <v>0</v>
      </c>
      <c r="D24" s="9">
        <v>0</v>
      </c>
      <c r="E24" s="9">
        <v>0</v>
      </c>
      <c r="F24" s="9">
        <v>-1125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/>
      <c r="M24" s="9"/>
      <c r="N24" s="9"/>
      <c r="O24" s="9">
        <f t="shared" si="0"/>
        <v>-1125</v>
      </c>
      <c r="P24" s="9">
        <f t="shared" si="1"/>
        <v>-1125</v>
      </c>
      <c r="Q24" s="8"/>
    </row>
    <row r="25" spans="1:17" x14ac:dyDescent="0.3">
      <c r="A25" s="7" t="s">
        <v>27</v>
      </c>
      <c r="B25" s="9">
        <v>11200</v>
      </c>
      <c r="C25" s="9">
        <v>0</v>
      </c>
      <c r="D25" s="9">
        <v>0</v>
      </c>
      <c r="E25" s="9">
        <v>0</v>
      </c>
      <c r="F25" s="9">
        <v>-2200</v>
      </c>
      <c r="G25" s="9">
        <v>0</v>
      </c>
      <c r="H25" s="9">
        <v>0</v>
      </c>
      <c r="I25" s="9">
        <v>0</v>
      </c>
      <c r="J25" s="9">
        <v>-9000</v>
      </c>
      <c r="K25" s="9">
        <v>0</v>
      </c>
      <c r="L25" s="9"/>
      <c r="M25" s="9"/>
      <c r="N25" s="9"/>
      <c r="O25" s="9">
        <f t="shared" si="0"/>
        <v>-11200</v>
      </c>
      <c r="P25" s="9">
        <f t="shared" si="1"/>
        <v>0</v>
      </c>
      <c r="Q25" s="8"/>
    </row>
    <row r="26" spans="1:17" x14ac:dyDescent="0.3">
      <c r="A26" s="7" t="s">
        <v>28</v>
      </c>
      <c r="B26" s="9">
        <v>5000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/>
      <c r="M26" s="9"/>
      <c r="N26" s="9"/>
      <c r="O26" s="9">
        <f t="shared" si="0"/>
        <v>0</v>
      </c>
      <c r="P26" s="9">
        <f t="shared" si="1"/>
        <v>5000</v>
      </c>
      <c r="Q26" s="8"/>
    </row>
    <row r="27" spans="1:17" x14ac:dyDescent="0.3">
      <c r="A27" s="5" t="s">
        <v>3</v>
      </c>
      <c r="B27" s="10">
        <f>SUM(B4:B26)</f>
        <v>73261.070000000007</v>
      </c>
      <c r="C27" s="10">
        <f>SUM(C4:C26)</f>
        <v>-4045.58</v>
      </c>
      <c r="D27" s="10">
        <f t="shared" ref="D27:J27" si="2">SUM(D4:D26)</f>
        <v>-4817.78</v>
      </c>
      <c r="E27" s="10">
        <f t="shared" si="2"/>
        <v>-6958.2199999999993</v>
      </c>
      <c r="F27" s="10">
        <f t="shared" si="2"/>
        <v>-15493.73</v>
      </c>
      <c r="G27" s="10">
        <f t="shared" si="2"/>
        <v>-3492.98</v>
      </c>
      <c r="H27" s="10">
        <f t="shared" si="2"/>
        <v>-3429.08</v>
      </c>
      <c r="I27" s="10">
        <f t="shared" si="2"/>
        <v>-4346.17</v>
      </c>
      <c r="J27" s="10">
        <f t="shared" si="2"/>
        <v>-10066.67</v>
      </c>
      <c r="K27" s="11">
        <f>SUM(K4:K26)</f>
        <v>-4164.63</v>
      </c>
      <c r="L27" s="10">
        <f t="shared" ref="L27" si="3">SUM(L4:L26)</f>
        <v>-750</v>
      </c>
      <c r="M27" s="10">
        <f t="shared" ref="M27" si="4">SUM(M4:M26)</f>
        <v>-750</v>
      </c>
      <c r="N27" s="10">
        <f t="shared" ref="N27" si="5">SUM(N4:N26)</f>
        <v>-750</v>
      </c>
      <c r="O27" s="10">
        <f t="shared" ref="O27" si="6">SUM(O4:O26)</f>
        <v>-59064.840000000004</v>
      </c>
      <c r="P27" s="9">
        <f>SUM(P4:P26)</f>
        <v>14196.23</v>
      </c>
      <c r="Q27" s="4">
        <f>Q2+O27</f>
        <v>3753.1399999999921</v>
      </c>
    </row>
  </sheetData>
  <autoFilter ref="A3:Q27" xr:uid="{A1746A1E-3488-49CF-AA1A-C22F50D4389F}"/>
  <pageMargins left="0.25" right="0.25" top="0.75" bottom="0.75" header="0.3" footer="0.3"/>
  <pageSetup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 Proposed</vt:lpstr>
      <vt:lpstr>2024 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Alan Barnett</dc:creator>
  <cp:lastModifiedBy>C Alan Barnett</cp:lastModifiedBy>
  <cp:lastPrinted>2025-02-21T18:57:34Z</cp:lastPrinted>
  <dcterms:created xsi:type="dcterms:W3CDTF">2025-02-21T17:12:50Z</dcterms:created>
  <dcterms:modified xsi:type="dcterms:W3CDTF">2025-03-03T10:49:30Z</dcterms:modified>
</cp:coreProperties>
</file>